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alculator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<sst xmlns="http://schemas.openxmlformats.org/spreadsheetml/2006/main" count="59" uniqueCount="41">
  <si>
    <t xml:space="preserve">iRules Runtime Calculator</t>
  </si>
  <si>
    <t xml:space="preserve">ronutz.com  ·  ARSENAL   —   tools that compute, never guess</t>
  </si>
  <si>
    <t xml:space="preserve">How to use</t>
  </si>
  <si>
    <t xml:space="preserve">1</t>
  </si>
  <si>
    <t xml:space="preserve">Enable timing. Push traffic through your iRule. Since 11.5.0 timing is on by default; otherwise add timing on at the top, or per event with  when EVENT timing on { }.</t>
  </si>
  <si>
    <t xml:space="preserve">2</t>
  </si>
  <si>
    <t xml:space="preserve">Generate load. Run apachebench:  ab -n 10000 -c 5 -k http://&lt;virtual-server&gt;/ . Hit 10,000+ requests and clear the stats once after the first hit, so the one-time compile cost is not averaged in.</t>
  </si>
  <si>
    <t xml:space="preserve">3</t>
  </si>
  <si>
    <t xml:space="preserve">Collect stats. Run  tmsh show ltm rule &lt;name&gt; field-fmt  and read avg-cycles / min-cycles / max-cycles for each event.</t>
  </si>
  <si>
    <t xml:space="preserve">4</t>
  </si>
  <si>
    <t xml:space="preserve">Enter CPU speed below. Take cores and MHz from /proc/cpuinfo. Cycles/Sec is computed as cores x MHz x 1,000,000.</t>
  </si>
  <si>
    <t xml:space="preserve">5</t>
  </si>
  <si>
    <t xml:space="preserve">Enter cycles in the yellow cells of the first table. The other three tables fill in automatically.</t>
  </si>
  <si>
    <t xml:space="preserve">6</t>
  </si>
  <si>
    <t xml:space="preserve">Read results. Average is the reliable column; maximum is inflated. If your rule modifies a global variable it is CMP-demoted to one core, so set cores = 1.</t>
  </si>
  <si>
    <t xml:space="preserve">1  ·  CPU speed</t>
  </si>
  <si>
    <t xml:space="preserve">CPU cores</t>
  </si>
  <si>
    <t xml:space="preserve">Clock speed (MHz)</t>
  </si>
  <si>
    <t xml:space="preserve">Cycles/Sec</t>
  </si>
  <si>
    <t xml:space="preserve">computed as cores x MHz x 1,000,000  (the one figure the whole calculator runs on)</t>
  </si>
  <si>
    <t xml:space="preserve">2  ·  Enter cycles, read results</t>
  </si>
  <si>
    <t xml:space="preserve">Run time / request  (CPU cycles)</t>
  </si>
  <si>
    <t xml:space="preserve">Event</t>
  </si>
  <si>
    <t xml:space="preserve"># requests</t>
  </si>
  <si>
    <t xml:space="preserve">min</t>
  </si>
  <si>
    <t xml:space="preserve">avg</t>
  </si>
  <si>
    <t xml:space="preserve">max</t>
  </si>
  <si>
    <t xml:space="preserve">HTTP_REQUEST</t>
  </si>
  <si>
    <t xml:space="preserve">HTTP_RESPONSE</t>
  </si>
  <si>
    <t xml:space="preserve">Total</t>
  </si>
  <si>
    <t xml:space="preserve">Run time / request  (microseconds)</t>
  </si>
  <si>
    <t xml:space="preserve">% CPU utilization / request</t>
  </si>
  <si>
    <t xml:space="preserve">Maximum requests / second</t>
  </si>
  <si>
    <t xml:space="preserve">How the numbers work</t>
  </si>
  <si>
    <t xml:space="preserve">•  Cycles/Sec = cores x MHz x 1,000,000, read from /proc/cpuinfo.</t>
  </si>
  <si>
    <t xml:space="preserve">•  Microseconds = cycles x 1,000,000 / Cycles/Sec.</t>
  </si>
  <si>
    <t xml:space="preserve">•  % CPU / request = cycles / Cycles/Sec, shown as a percentage.</t>
  </si>
  <si>
    <t xml:space="preserve">•  Max requests/sec = Cycles/Sec / cycles. The min-cycles column is best-case throughput; the max-cycles column is worst-case.</t>
  </si>
  <si>
    <t xml:space="preserve">•  Average is the reliable column. Maximum is inflated by the first-run compile-time optimization and once-per-tick OS scheduling, and timing carries a 70 to 100 cycle margin of error.</t>
  </si>
  <si>
    <t xml:space="preserve">•  CMP: these figures assume the load spreads across all cores. A rule that modifies a global variable is demoted to a single core, so set cores = 1 for that case.</t>
  </si>
  <si>
    <t xml:space="preserve">Model: DevCentral iRules Runtime Calculator (JRahm, 2019). Rebuilt and verified by ronutz.com against the spreadsheet's shipped example — Cycles/Sec 2,903,000,097 turns a 591,600-cycle request into 203.79 us, 0.020379% CPU, and 4,907 req/s. Reference: community.f5.com/.../285509  ·  ronutz.com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</si>
</sst>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#,##0.000"/>
    <numFmt numFmtId="166" formatCode="#,##0"/>
    <numFmt numFmtId="167" formatCode="#,##0.0000"/>
    <numFmt numFmtId="168" formatCode="0.00000000%"/>
  </numFmts>
  <fonts count="14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0"/>
      <color rgb="FF22D3EE"/>
      <name val="Arial"/>
      <family val="0"/>
      <charset val="1"/>
    </font>
    <font>
      <sz val="10"/>
      <color rgb="FFFFFFFF"/>
      <name val="Arial"/>
      <family val="0"/>
      <charset val="1"/>
    </font>
    <font>
      <b val="true"/>
      <sz val="13"/>
      <color rgb="FF22D3EE"/>
      <name val="Arial"/>
      <family val="0"/>
      <charset val="1"/>
    </font>
    <font>
      <b val="true"/>
      <sz val="10"/>
      <color rgb="FF0F172A"/>
      <name val="Arial"/>
      <family val="0"/>
      <charset val="1"/>
    </font>
    <font>
      <sz val="10"/>
      <color rgb="FF0F172A"/>
      <name val="Arial"/>
      <family val="0"/>
      <charset val="1"/>
    </font>
    <font>
      <sz val="10"/>
      <color rgb="FF1D4ED8"/>
      <name val="Arial"/>
      <family val="0"/>
      <charset val="1"/>
    </font>
    <font>
      <i val="true"/>
      <sz val="9"/>
      <color rgb="FF64748B"/>
      <name val="Arial"/>
      <family val="0"/>
      <charset val="1"/>
    </font>
    <font>
      <b val="true"/>
      <sz val="11"/>
      <color rgb="FF22D3EE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i val="true"/>
      <sz val="9"/>
      <color rgb="FFB45309"/>
      <name val="Arial"/>
      <family val="0"/>
      <charset val="1"/>
    </font>
  </fonts>
  <fills count="7">
    <fill>
      <patternFill patternType="none"/>
    </fill>
    <fill>
      <patternFill patternType="gray125"/>
    </fill>
    <fill>
      <patternFill patternType="solid">
        <fgColor rgb="FF020617"/>
        <bgColor rgb="FF000000"/>
      </patternFill>
    </fill>
    <fill>
      <patternFill patternType="solid">
        <fgColor rgb="FF1E293B"/>
        <bgColor rgb="FF0F172A"/>
      </patternFill>
    </fill>
    <fill>
      <patternFill patternType="solid">
        <fgColor rgb="FFFFF9C4"/>
        <bgColor rgb="FFFFFF99"/>
      </patternFill>
    </fill>
    <fill>
      <patternFill patternType="solid">
        <fgColor rgb="FFE2E8F0"/>
        <bgColor rgb="FFCCFFFF"/>
      </patternFill>
    </fill>
    <fill>
      <patternFill patternType="solid">
        <fgColor rgb="FF0F172A"/>
        <bgColor rgb="FF020617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334155"/>
      </left>
      <right style="thin">
        <color rgb="FF334155"/>
      </right>
      <top style="thin">
        <color rgb="FF334155"/>
      </top>
      <bottom style="thin">
        <color rgb="FF334155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" fillId="3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9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9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8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1" fillId="6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2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4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9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5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7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8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8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7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8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7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20617"/>
      <rgbColor rgb="FF808000"/>
      <rgbColor rgb="FF800080"/>
      <rgbColor rgb="FF008080"/>
      <rgbColor rgb="FFC0C0C0"/>
      <rgbColor rgb="FF808080"/>
      <rgbColor rgb="FF9999FF"/>
      <rgbColor rgb="FF993366"/>
      <rgbColor rgb="FFFFF9C4"/>
      <rgbColor rgb="FFE2E8F0"/>
      <rgbColor rgb="FF660066"/>
      <rgbColor rgb="FFFF8080"/>
      <rgbColor rgb="FF1D4ED8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22D3EE"/>
      <rgbColor rgb="FF99CC00"/>
      <rgbColor rgb="FFFFCC00"/>
      <rgbColor rgb="FFFF9900"/>
      <rgbColor rgb="FFFF6600"/>
      <rgbColor rgb="FF64748B"/>
      <rgbColor rgb="FF969696"/>
      <rgbColor rgb="FF003366"/>
      <rgbColor rgb="FF339966"/>
      <rgbColor rgb="FF0F172A"/>
      <rgbColor rgb="FF333300"/>
      <rgbColor rgb="FFB45309"/>
      <rgbColor rgb="FF993366"/>
      <rgbColor rgb="FF334155"/>
      <rgbColor rgb="FF1E293B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F67"/>
  <sheetViews>
    <sheetView showFormulas="false" showGridLines="false" showRowColHeaders="true" showZeros="true" rightToLeft="false" tabSelected="true" showOutlineSymbols="true" defaultGridColor="true" view="normal" topLeftCell="A1" colorId="64" zoomScale="110" zoomScaleNormal="11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30"/>
    <col collapsed="false" customWidth="true" hidden="false" outlineLevel="0" max="3" min="3" style="0" width="15"/>
    <col collapsed="false" customWidth="true" hidden="false" outlineLevel="0" max="6" min="4" style="0" width="17"/>
    <col collapsed="false" customWidth="true" hidden="false" outlineLevel="0" max="7" min="7" style="0" width="3"/>
  </cols>
  <sheetData>
    <row r="2" customFormat="false" ht="30" hidden="false" customHeight="true" outlineLevel="0" collapsed="false">
      <c r="B2" s="1" t="s">
        <v>0</v>
      </c>
      <c r="C2" s="1"/>
      <c r="D2" s="1"/>
      <c r="E2" s="1"/>
      <c r="F2" s="1"/>
    </row>
    <row r="3" customFormat="false" ht="18" hidden="false" customHeight="true" outlineLevel="0" collapsed="false">
      <c r="B3" s="2" t="s">
        <v>1</v>
      </c>
      <c r="C3" s="2"/>
      <c r="D3" s="2"/>
      <c r="E3" s="2"/>
      <c r="F3" s="2"/>
    </row>
    <row r="5" customFormat="false" ht="21.75" hidden="false" customHeight="true" outlineLevel="0" collapsed="false">
      <c r="B5" s="3" t="s">
        <v>2</v>
      </c>
      <c r="C5" s="3"/>
      <c r="D5" s="3"/>
      <c r="E5" s="3"/>
      <c r="F5" s="3"/>
    </row>
    <row r="6" customFormat="false" ht="30" hidden="false" customHeight="true" outlineLevel="0" collapsed="false">
      <c r="B6" s="4" t="s">
        <v>3</v>
      </c>
      <c r="C6" s="5" t="s">
        <v>4</v>
      </c>
      <c r="D6" s="5"/>
      <c r="E6" s="5"/>
      <c r="F6" s="5"/>
    </row>
    <row r="7" customFormat="false" ht="30" hidden="false" customHeight="true" outlineLevel="0" collapsed="false">
      <c r="B7" s="4" t="s">
        <v>5</v>
      </c>
      <c r="C7" s="5" t="s">
        <v>6</v>
      </c>
      <c r="D7" s="5"/>
      <c r="E7" s="5"/>
      <c r="F7" s="5"/>
    </row>
    <row r="8" customFormat="false" ht="30" hidden="false" customHeight="true" outlineLevel="0" collapsed="false">
      <c r="B8" s="4" t="s">
        <v>7</v>
      </c>
      <c r="C8" s="5" t="s">
        <v>8</v>
      </c>
      <c r="D8" s="5"/>
      <c r="E8" s="5"/>
      <c r="F8" s="5"/>
    </row>
    <row r="9" customFormat="false" ht="30" hidden="false" customHeight="true" outlineLevel="0" collapsed="false">
      <c r="B9" s="4" t="s">
        <v>9</v>
      </c>
      <c r="C9" s="5" t="s">
        <v>10</v>
      </c>
      <c r="D9" s="5"/>
      <c r="E9" s="5"/>
      <c r="F9" s="5"/>
    </row>
    <row r="10" customFormat="false" ht="30" hidden="false" customHeight="true" outlineLevel="0" collapsed="false">
      <c r="B10" s="4" t="s">
        <v>11</v>
      </c>
      <c r="C10" s="5" t="s">
        <v>12</v>
      </c>
      <c r="D10" s="5"/>
      <c r="E10" s="5"/>
      <c r="F10" s="5"/>
    </row>
    <row r="11" customFormat="false" ht="30" hidden="false" customHeight="true" outlineLevel="0" collapsed="false">
      <c r="B11" s="4" t="s">
        <v>13</v>
      </c>
      <c r="C11" s="5" t="s">
        <v>14</v>
      </c>
      <c r="D11" s="5"/>
      <c r="E11" s="5"/>
      <c r="F11" s="5"/>
    </row>
    <row r="13" customFormat="false" ht="21.75" hidden="false" customHeight="true" outlineLevel="0" collapsed="false">
      <c r="B13" s="3" t="s">
        <v>15</v>
      </c>
      <c r="C13" s="3"/>
      <c r="D13" s="3"/>
      <c r="E13" s="3"/>
      <c r="F13" s="3"/>
    </row>
    <row r="14" customFormat="false" ht="15" hidden="false" customHeight="false" outlineLevel="0" collapsed="false">
      <c r="B14" s="6" t="s">
        <v>16</v>
      </c>
      <c r="C14" s="7" t="n">
        <v>2</v>
      </c>
    </row>
    <row r="15" customFormat="false" ht="15" hidden="false" customHeight="false" outlineLevel="0" collapsed="false">
      <c r="B15" s="6" t="s">
        <v>17</v>
      </c>
      <c r="C15" s="8" t="n">
        <v>3400.606</v>
      </c>
    </row>
    <row r="16" customFormat="false" ht="15" hidden="false" customHeight="false" outlineLevel="0" collapsed="false">
      <c r="B16" s="6" t="s">
        <v>18</v>
      </c>
      <c r="C16" s="9" t="n">
        <f aca="false">C14*C15*1000000</f>
        <v>6801212000</v>
      </c>
      <c r="D16" s="10" t="s">
        <v>19</v>
      </c>
      <c r="E16" s="10"/>
      <c r="F16" s="10"/>
    </row>
    <row r="18" customFormat="false" ht="21.75" hidden="false" customHeight="true" outlineLevel="0" collapsed="false">
      <c r="B18" s="3" t="s">
        <v>20</v>
      </c>
      <c r="C18" s="3"/>
      <c r="D18" s="3"/>
      <c r="E18" s="3"/>
      <c r="F18" s="3"/>
    </row>
    <row r="19" customFormat="false" ht="19.5" hidden="false" customHeight="true" outlineLevel="0" collapsed="false">
      <c r="B19" s="11" t="s">
        <v>21</v>
      </c>
      <c r="C19" s="11"/>
      <c r="D19" s="11"/>
      <c r="E19" s="11"/>
      <c r="F19" s="11"/>
    </row>
    <row r="20" customFormat="false" ht="15" hidden="false" customHeight="false" outlineLevel="0" collapsed="false">
      <c r="B20" s="12" t="s">
        <v>22</v>
      </c>
      <c r="C20" s="12" t="s">
        <v>23</v>
      </c>
      <c r="D20" s="12" t="s">
        <v>24</v>
      </c>
      <c r="E20" s="12" t="s">
        <v>25</v>
      </c>
      <c r="F20" s="12" t="s">
        <v>26</v>
      </c>
    </row>
    <row r="21" customFormat="false" ht="15" hidden="false" customHeight="false" outlineLevel="0" collapsed="false">
      <c r="B21" s="13" t="s">
        <v>27</v>
      </c>
      <c r="C21" s="14" t="n">
        <v>10000</v>
      </c>
      <c r="D21" s="14" t="n">
        <v>15800</v>
      </c>
      <c r="E21" s="14" t="n">
        <v>15800</v>
      </c>
      <c r="F21" s="14" t="n">
        <v>4100000</v>
      </c>
    </row>
    <row r="22" customFormat="false" ht="15" hidden="false" customHeight="false" outlineLevel="0" collapsed="false">
      <c r="B22" s="13" t="s">
        <v>28</v>
      </c>
      <c r="C22" s="14" t="n">
        <v>10000</v>
      </c>
      <c r="D22" s="14" t="n">
        <v>6500</v>
      </c>
      <c r="E22" s="14" t="n">
        <v>43000</v>
      </c>
      <c r="F22" s="14" t="n">
        <v>853900</v>
      </c>
    </row>
    <row r="23" customFormat="false" ht="15" hidden="false" customHeight="false" outlineLevel="0" collapsed="false">
      <c r="B23" s="13"/>
      <c r="C23" s="14"/>
      <c r="D23" s="14"/>
      <c r="E23" s="14"/>
      <c r="F23" s="14"/>
    </row>
    <row r="24" customFormat="false" ht="15" hidden="false" customHeight="false" outlineLevel="0" collapsed="false">
      <c r="B24" s="13"/>
      <c r="C24" s="14"/>
      <c r="D24" s="14"/>
      <c r="E24" s="14"/>
      <c r="F24" s="14"/>
    </row>
    <row r="25" customFormat="false" ht="15" hidden="false" customHeight="false" outlineLevel="0" collapsed="false">
      <c r="B25" s="13"/>
      <c r="C25" s="14"/>
      <c r="D25" s="14"/>
      <c r="E25" s="14"/>
      <c r="F25" s="14"/>
    </row>
    <row r="26" customFormat="false" ht="15" hidden="false" customHeight="false" outlineLevel="0" collapsed="false">
      <c r="B26" s="13"/>
      <c r="C26" s="14"/>
      <c r="D26" s="14"/>
      <c r="E26" s="14"/>
      <c r="F26" s="14"/>
    </row>
    <row r="27" customFormat="false" ht="15" hidden="false" customHeight="false" outlineLevel="0" collapsed="false">
      <c r="B27" s="15" t="s">
        <v>29</v>
      </c>
      <c r="C27" s="16" t="n">
        <f aca="false">MAX(C21:C26)</f>
        <v>10000</v>
      </c>
      <c r="D27" s="16" t="n">
        <f aca="false">SUM(D21:D26)</f>
        <v>22300</v>
      </c>
      <c r="E27" s="16" t="n">
        <f aca="false">SUM(E21:E26)</f>
        <v>58800</v>
      </c>
      <c r="F27" s="16" t="n">
        <f aca="false">SUM(F21:F26)</f>
        <v>4953900</v>
      </c>
    </row>
    <row r="29" customFormat="false" ht="19.5" hidden="false" customHeight="true" outlineLevel="0" collapsed="false">
      <c r="B29" s="11" t="s">
        <v>30</v>
      </c>
      <c r="C29" s="11"/>
      <c r="D29" s="11"/>
      <c r="E29" s="11"/>
      <c r="F29" s="11"/>
    </row>
    <row r="30" customFormat="false" ht="15" hidden="false" customHeight="false" outlineLevel="0" collapsed="false">
      <c r="B30" s="12" t="s">
        <v>22</v>
      </c>
      <c r="C30" s="12" t="s">
        <v>23</v>
      </c>
      <c r="D30" s="12" t="s">
        <v>24</v>
      </c>
      <c r="E30" s="12" t="s">
        <v>25</v>
      </c>
      <c r="F30" s="12" t="s">
        <v>26</v>
      </c>
    </row>
    <row r="31" customFormat="false" ht="15" hidden="false" customHeight="false" outlineLevel="0" collapsed="false">
      <c r="B31" s="17" t="str">
        <f aca="false">IF($B21="","",$B21)</f>
        <v>HTTP_REQUEST</v>
      </c>
      <c r="C31" s="18" t="n">
        <f aca="false">IF($C21="","",$C21)</f>
        <v>10000</v>
      </c>
      <c r="D31" s="19" t="n">
        <f aca="false">IF(D21="","",D21*1000000/$C$16)</f>
        <v>2.32311535061692</v>
      </c>
      <c r="E31" s="19" t="n">
        <f aca="false">IF(E21="","",E21*1000000/$C$16)</f>
        <v>2.32311535061692</v>
      </c>
      <c r="F31" s="19" t="n">
        <f aca="false">IF(F21="","",F21*1000000/$C$16)</f>
        <v>602.833730223378</v>
      </c>
    </row>
    <row r="32" customFormat="false" ht="15" hidden="false" customHeight="false" outlineLevel="0" collapsed="false">
      <c r="B32" s="17" t="str">
        <f aca="false">IF($B22="","",$B22)</f>
        <v>HTTP_RESPONSE</v>
      </c>
      <c r="C32" s="18" t="n">
        <f aca="false">IF($C22="","",$C22)</f>
        <v>10000</v>
      </c>
      <c r="D32" s="19" t="n">
        <f aca="false">IF(D22="","",D22*1000000/$C$16)</f>
        <v>0.955712011329745</v>
      </c>
      <c r="E32" s="19" t="n">
        <f aca="false">IF(E22="","",E22*1000000/$C$16)</f>
        <v>6.32240253648909</v>
      </c>
      <c r="F32" s="19" t="n">
        <f aca="false">IF(F22="","",F22*1000000/$C$16)</f>
        <v>125.551151765303</v>
      </c>
    </row>
    <row r="33" customFormat="false" ht="15" hidden="false" customHeight="false" outlineLevel="0" collapsed="false">
      <c r="B33" s="17" t="str">
        <f aca="false">IF($B23="","",$B23)</f>
        <v/>
      </c>
      <c r="C33" s="18" t="str">
        <f aca="false">IF($C23="","",$C23)</f>
        <v/>
      </c>
      <c r="D33" s="19" t="str">
        <f aca="false">IF(D23="","",D23*1000000/$C$16)</f>
        <v/>
      </c>
      <c r="E33" s="19" t="str">
        <f aca="false">IF(E23="","",E23*1000000/$C$16)</f>
        <v/>
      </c>
      <c r="F33" s="19" t="str">
        <f aca="false">IF(F23="","",F23*1000000/$C$16)</f>
        <v/>
      </c>
    </row>
    <row r="34" customFormat="false" ht="15" hidden="false" customHeight="false" outlineLevel="0" collapsed="false">
      <c r="B34" s="17" t="str">
        <f aca="false">IF($B24="","",$B24)</f>
        <v/>
      </c>
      <c r="C34" s="18" t="str">
        <f aca="false">IF($C24="","",$C24)</f>
        <v/>
      </c>
      <c r="D34" s="19" t="str">
        <f aca="false">IF(D24="","",D24*1000000/$C$16)</f>
        <v/>
      </c>
      <c r="E34" s="19" t="str">
        <f aca="false">IF(E24="","",E24*1000000/$C$16)</f>
        <v/>
      </c>
      <c r="F34" s="19" t="str">
        <f aca="false">IF(F24="","",F24*1000000/$C$16)</f>
        <v/>
      </c>
    </row>
    <row r="35" customFormat="false" ht="15" hidden="false" customHeight="false" outlineLevel="0" collapsed="false">
      <c r="B35" s="17" t="str">
        <f aca="false">IF($B25="","",$B25)</f>
        <v/>
      </c>
      <c r="C35" s="18" t="str">
        <f aca="false">IF($C25="","",$C25)</f>
        <v/>
      </c>
      <c r="D35" s="19" t="str">
        <f aca="false">IF(D25="","",D25*1000000/$C$16)</f>
        <v/>
      </c>
      <c r="E35" s="19" t="str">
        <f aca="false">IF(E25="","",E25*1000000/$C$16)</f>
        <v/>
      </c>
      <c r="F35" s="19" t="str">
        <f aca="false">IF(F25="","",F25*1000000/$C$16)</f>
        <v/>
      </c>
    </row>
    <row r="36" customFormat="false" ht="15" hidden="false" customHeight="false" outlineLevel="0" collapsed="false">
      <c r="B36" s="17" t="str">
        <f aca="false">IF($B26="","",$B26)</f>
        <v/>
      </c>
      <c r="C36" s="18" t="str">
        <f aca="false">IF($C26="","",$C26)</f>
        <v/>
      </c>
      <c r="D36" s="19" t="str">
        <f aca="false">IF(D26="","",D26*1000000/$C$16)</f>
        <v/>
      </c>
      <c r="E36" s="19" t="str">
        <f aca="false">IF(E26="","",E26*1000000/$C$16)</f>
        <v/>
      </c>
      <c r="F36" s="19" t="str">
        <f aca="false">IF(F26="","",F26*1000000/$C$16)</f>
        <v/>
      </c>
    </row>
    <row r="37" customFormat="false" ht="15" hidden="false" customHeight="false" outlineLevel="0" collapsed="false">
      <c r="B37" s="15" t="s">
        <v>29</v>
      </c>
      <c r="C37" s="16" t="n">
        <f aca="false">C27</f>
        <v>10000</v>
      </c>
      <c r="D37" s="20" t="n">
        <f aca="false">IF($D$27=0,"",D27*1000000/$C$16)</f>
        <v>3.27882736194667</v>
      </c>
      <c r="E37" s="20" t="n">
        <f aca="false">IF($D$27=0,"",E27*1000000/$C$16)</f>
        <v>8.64551788710601</v>
      </c>
      <c r="F37" s="20" t="n">
        <f aca="false">IF($D$27=0,"",F27*1000000/$C$16)</f>
        <v>728.384881988681</v>
      </c>
    </row>
    <row r="39" customFormat="false" ht="19.5" hidden="false" customHeight="true" outlineLevel="0" collapsed="false">
      <c r="B39" s="11" t="s">
        <v>31</v>
      </c>
      <c r="C39" s="11"/>
      <c r="D39" s="11"/>
      <c r="E39" s="11"/>
      <c r="F39" s="11"/>
    </row>
    <row r="40" customFormat="false" ht="15" hidden="false" customHeight="false" outlineLevel="0" collapsed="false">
      <c r="B40" s="12" t="s">
        <v>22</v>
      </c>
      <c r="C40" s="12" t="s">
        <v>23</v>
      </c>
      <c r="D40" s="12" t="s">
        <v>24</v>
      </c>
      <c r="E40" s="12" t="s">
        <v>25</v>
      </c>
      <c r="F40" s="12" t="s">
        <v>26</v>
      </c>
    </row>
    <row r="41" customFormat="false" ht="15" hidden="false" customHeight="false" outlineLevel="0" collapsed="false">
      <c r="B41" s="17" t="str">
        <f aca="false">IF($B21="","",$B21)</f>
        <v>HTTP_REQUEST</v>
      </c>
      <c r="C41" s="18" t="n">
        <f aca="false">IF($C21="","",$C21)</f>
        <v>10000</v>
      </c>
      <c r="D41" s="21" t="n">
        <f aca="false">IF(D21="","",D21/$C$16)</f>
        <v>2.32311535061692E-006</v>
      </c>
      <c r="E41" s="21" t="n">
        <f aca="false">IF(E21="","",E21/$C$16)</f>
        <v>2.32311535061692E-006</v>
      </c>
      <c r="F41" s="21" t="n">
        <f aca="false">IF(F21="","",F21/$C$16)</f>
        <v>0.000602833730223378</v>
      </c>
    </row>
    <row r="42" customFormat="false" ht="15" hidden="false" customHeight="false" outlineLevel="0" collapsed="false">
      <c r="B42" s="17" t="str">
        <f aca="false">IF($B22="","",$B22)</f>
        <v>HTTP_RESPONSE</v>
      </c>
      <c r="C42" s="18" t="n">
        <f aca="false">IF($C22="","",$C22)</f>
        <v>10000</v>
      </c>
      <c r="D42" s="21" t="n">
        <f aca="false">IF(D22="","",D22/$C$16)</f>
        <v>9.55712011329745E-007</v>
      </c>
      <c r="E42" s="21" t="n">
        <f aca="false">IF(E22="","",E22/$C$16)</f>
        <v>6.32240253648909E-006</v>
      </c>
      <c r="F42" s="21" t="n">
        <f aca="false">IF(F22="","",F22/$C$16)</f>
        <v>0.000125551151765303</v>
      </c>
    </row>
    <row r="43" customFormat="false" ht="15" hidden="false" customHeight="false" outlineLevel="0" collapsed="false">
      <c r="B43" s="17" t="str">
        <f aca="false">IF($B23="","",$B23)</f>
        <v/>
      </c>
      <c r="C43" s="18" t="str">
        <f aca="false">IF($C23="","",$C23)</f>
        <v/>
      </c>
      <c r="D43" s="21" t="str">
        <f aca="false">IF(D23="","",D23/$C$16)</f>
        <v/>
      </c>
      <c r="E43" s="21" t="str">
        <f aca="false">IF(E23="","",E23/$C$16)</f>
        <v/>
      </c>
      <c r="F43" s="21" t="str">
        <f aca="false">IF(F23="","",F23/$C$16)</f>
        <v/>
      </c>
    </row>
    <row r="44" customFormat="false" ht="15" hidden="false" customHeight="false" outlineLevel="0" collapsed="false">
      <c r="B44" s="17" t="str">
        <f aca="false">IF($B24="","",$B24)</f>
        <v/>
      </c>
      <c r="C44" s="18" t="str">
        <f aca="false">IF($C24="","",$C24)</f>
        <v/>
      </c>
      <c r="D44" s="21" t="str">
        <f aca="false">IF(D24="","",D24/$C$16)</f>
        <v/>
      </c>
      <c r="E44" s="21" t="str">
        <f aca="false">IF(E24="","",E24/$C$16)</f>
        <v/>
      </c>
      <c r="F44" s="21" t="str">
        <f aca="false">IF(F24="","",F24/$C$16)</f>
        <v/>
      </c>
    </row>
    <row r="45" customFormat="false" ht="15" hidden="false" customHeight="false" outlineLevel="0" collapsed="false">
      <c r="B45" s="17" t="str">
        <f aca="false">IF($B25="","",$B25)</f>
        <v/>
      </c>
      <c r="C45" s="18" t="str">
        <f aca="false">IF($C25="","",$C25)</f>
        <v/>
      </c>
      <c r="D45" s="21" t="str">
        <f aca="false">IF(D25="","",D25/$C$16)</f>
        <v/>
      </c>
      <c r="E45" s="21" t="str">
        <f aca="false">IF(E25="","",E25/$C$16)</f>
        <v/>
      </c>
      <c r="F45" s="21" t="str">
        <f aca="false">IF(F25="","",F25/$C$16)</f>
        <v/>
      </c>
    </row>
    <row r="46" customFormat="false" ht="15" hidden="false" customHeight="false" outlineLevel="0" collapsed="false">
      <c r="B46" s="17" t="str">
        <f aca="false">IF($B26="","",$B26)</f>
        <v/>
      </c>
      <c r="C46" s="18" t="str">
        <f aca="false">IF($C26="","",$C26)</f>
        <v/>
      </c>
      <c r="D46" s="21" t="str">
        <f aca="false">IF(D26="","",D26/$C$16)</f>
        <v/>
      </c>
      <c r="E46" s="21" t="str">
        <f aca="false">IF(E26="","",E26/$C$16)</f>
        <v/>
      </c>
      <c r="F46" s="21" t="str">
        <f aca="false">IF(F26="","",F26/$C$16)</f>
        <v/>
      </c>
    </row>
    <row r="47" customFormat="false" ht="15" hidden="false" customHeight="false" outlineLevel="0" collapsed="false">
      <c r="B47" s="15" t="s">
        <v>29</v>
      </c>
      <c r="C47" s="16" t="n">
        <f aca="false">C27</f>
        <v>10000</v>
      </c>
      <c r="D47" s="22" t="n">
        <f aca="false">IF($D$27=0,"",D27/$C$16)</f>
        <v>3.27882736194666E-006</v>
      </c>
      <c r="E47" s="22" t="n">
        <f aca="false">IF($D$27=0,"",E27/$C$16)</f>
        <v>8.645517887106E-006</v>
      </c>
      <c r="F47" s="22" t="n">
        <f aca="false">IF($D$27=0,"",F27/$C$16)</f>
        <v>0.000728384881988681</v>
      </c>
    </row>
    <row r="49" customFormat="false" ht="19.5" hidden="false" customHeight="true" outlineLevel="0" collapsed="false">
      <c r="B49" s="11" t="s">
        <v>32</v>
      </c>
      <c r="C49" s="11"/>
      <c r="D49" s="11"/>
      <c r="E49" s="11"/>
      <c r="F49" s="11"/>
    </row>
    <row r="50" customFormat="false" ht="15" hidden="false" customHeight="false" outlineLevel="0" collapsed="false">
      <c r="B50" s="12" t="s">
        <v>22</v>
      </c>
      <c r="C50" s="12" t="s">
        <v>23</v>
      </c>
      <c r="D50" s="12" t="s">
        <v>24</v>
      </c>
      <c r="E50" s="12" t="s">
        <v>25</v>
      </c>
      <c r="F50" s="12" t="s">
        <v>26</v>
      </c>
    </row>
    <row r="51" customFormat="false" ht="15" hidden="false" customHeight="false" outlineLevel="0" collapsed="false">
      <c r="B51" s="17" t="str">
        <f aca="false">IF($B21="","",$B21)</f>
        <v>HTTP_REQUEST</v>
      </c>
      <c r="C51" s="18" t="n">
        <f aca="false">IF($C21="","",$C21)</f>
        <v>10000</v>
      </c>
      <c r="D51" s="18" t="n">
        <f aca="false">IFERROR(IF(D21="","",$C$16/D21),"")</f>
        <v>430456.455696203</v>
      </c>
      <c r="E51" s="18" t="n">
        <f aca="false">IFERROR(IF(E21="","",$C$16/E21),"")</f>
        <v>430456.455696203</v>
      </c>
      <c r="F51" s="18" t="n">
        <f aca="false">IFERROR(IF(F21="","",$C$16/F21),"")</f>
        <v>1658.83219512195</v>
      </c>
    </row>
    <row r="52" customFormat="false" ht="15" hidden="false" customHeight="false" outlineLevel="0" collapsed="false">
      <c r="B52" s="17" t="str">
        <f aca="false">IF($B22="","",$B22)</f>
        <v>HTTP_RESPONSE</v>
      </c>
      <c r="C52" s="18" t="n">
        <f aca="false">IF($C22="","",$C22)</f>
        <v>10000</v>
      </c>
      <c r="D52" s="18" t="n">
        <f aca="false">IFERROR(IF(D22="","",$C$16/D22),"")</f>
        <v>1046340.30769231</v>
      </c>
      <c r="E52" s="18" t="n">
        <f aca="false">IFERROR(IF(E22="","",$C$16/E22),"")</f>
        <v>158167.720930233</v>
      </c>
      <c r="F52" s="18" t="n">
        <f aca="false">IFERROR(IF(F22="","",$C$16/F22),"")</f>
        <v>7964.8811336222</v>
      </c>
    </row>
    <row r="53" customFormat="false" ht="15" hidden="false" customHeight="false" outlineLevel="0" collapsed="false">
      <c r="B53" s="17" t="str">
        <f aca="false">IF($B23="","",$B23)</f>
        <v/>
      </c>
      <c r="C53" s="18" t="str">
        <f aca="false">IF($C23="","",$C23)</f>
        <v/>
      </c>
      <c r="D53" s="18" t="str">
        <f aca="false">IFERROR(IF(D23="","",$C$16/D23),"")</f>
        <v/>
      </c>
      <c r="E53" s="18" t="str">
        <f aca="false">IFERROR(IF(E23="","",$C$16/E23),"")</f>
        <v/>
      </c>
      <c r="F53" s="18" t="str">
        <f aca="false">IFERROR(IF(F23="","",$C$16/F23),"")</f>
        <v/>
      </c>
    </row>
    <row r="54" customFormat="false" ht="15" hidden="false" customHeight="false" outlineLevel="0" collapsed="false">
      <c r="B54" s="17" t="str">
        <f aca="false">IF($B24="","",$B24)</f>
        <v/>
      </c>
      <c r="C54" s="18" t="str">
        <f aca="false">IF($C24="","",$C24)</f>
        <v/>
      </c>
      <c r="D54" s="18" t="str">
        <f aca="false">IFERROR(IF(D24="","",$C$16/D24),"")</f>
        <v/>
      </c>
      <c r="E54" s="18" t="str">
        <f aca="false">IFERROR(IF(E24="","",$C$16/E24),"")</f>
        <v/>
      </c>
      <c r="F54" s="18" t="str">
        <f aca="false">IFERROR(IF(F24="","",$C$16/F24),"")</f>
        <v/>
      </c>
    </row>
    <row r="55" customFormat="false" ht="15" hidden="false" customHeight="false" outlineLevel="0" collapsed="false">
      <c r="B55" s="17" t="str">
        <f aca="false">IF($B25="","",$B25)</f>
        <v/>
      </c>
      <c r="C55" s="18" t="str">
        <f aca="false">IF($C25="","",$C25)</f>
        <v/>
      </c>
      <c r="D55" s="18" t="str">
        <f aca="false">IFERROR(IF(D25="","",$C$16/D25),"")</f>
        <v/>
      </c>
      <c r="E55" s="18" t="str">
        <f aca="false">IFERROR(IF(E25="","",$C$16/E25),"")</f>
        <v/>
      </c>
      <c r="F55" s="18" t="str">
        <f aca="false">IFERROR(IF(F25="","",$C$16/F25),"")</f>
        <v/>
      </c>
    </row>
    <row r="56" customFormat="false" ht="15" hidden="false" customHeight="false" outlineLevel="0" collapsed="false">
      <c r="B56" s="17" t="str">
        <f aca="false">IF($B26="","",$B26)</f>
        <v/>
      </c>
      <c r="C56" s="18" t="str">
        <f aca="false">IF($C26="","",$C26)</f>
        <v/>
      </c>
      <c r="D56" s="18" t="str">
        <f aca="false">IFERROR(IF(D26="","",$C$16/D26),"")</f>
        <v/>
      </c>
      <c r="E56" s="18" t="str">
        <f aca="false">IFERROR(IF(E26="","",$C$16/E26),"")</f>
        <v/>
      </c>
      <c r="F56" s="18" t="str">
        <f aca="false">IFERROR(IF(F26="","",$C$16/F26),"")</f>
        <v/>
      </c>
    </row>
    <row r="57" customFormat="false" ht="15" hidden="false" customHeight="false" outlineLevel="0" collapsed="false">
      <c r="B57" s="15" t="s">
        <v>29</v>
      </c>
      <c r="C57" s="16" t="n">
        <f aca="false">C27</f>
        <v>10000</v>
      </c>
      <c r="D57" s="16" t="n">
        <f aca="false">IFERROR($C$16/D27,"")</f>
        <v>304987.085201794</v>
      </c>
      <c r="E57" s="16" t="n">
        <f aca="false">IFERROR($C$16/E27,"")</f>
        <v>115666.870748299</v>
      </c>
      <c r="F57" s="16" t="n">
        <f aca="false">IFERROR($C$16/F27,"")</f>
        <v>1372.90054300652</v>
      </c>
    </row>
    <row r="59" customFormat="false" ht="21.75" hidden="false" customHeight="true" outlineLevel="0" collapsed="false">
      <c r="B59" s="3" t="s">
        <v>33</v>
      </c>
      <c r="C59" s="3"/>
      <c r="D59" s="3"/>
      <c r="E59" s="3"/>
      <c r="F59" s="3"/>
    </row>
    <row r="60" customFormat="false" ht="27.75" hidden="false" customHeight="true" outlineLevel="0" collapsed="false">
      <c r="B60" s="5" t="s">
        <v>34</v>
      </c>
      <c r="C60" s="5"/>
      <c r="D60" s="5"/>
      <c r="E60" s="5"/>
      <c r="F60" s="5"/>
    </row>
    <row r="61" customFormat="false" ht="27.75" hidden="false" customHeight="true" outlineLevel="0" collapsed="false">
      <c r="B61" s="5" t="s">
        <v>35</v>
      </c>
      <c r="C61" s="5"/>
      <c r="D61" s="5"/>
      <c r="E61" s="5"/>
      <c r="F61" s="5"/>
    </row>
    <row r="62" customFormat="false" ht="27.75" hidden="false" customHeight="true" outlineLevel="0" collapsed="false">
      <c r="B62" s="5" t="s">
        <v>36</v>
      </c>
      <c r="C62" s="5"/>
      <c r="D62" s="5"/>
      <c r="E62" s="5"/>
      <c r="F62" s="5"/>
    </row>
    <row r="63" customFormat="false" ht="27.75" hidden="false" customHeight="true" outlineLevel="0" collapsed="false">
      <c r="B63" s="5" t="s">
        <v>37</v>
      </c>
      <c r="C63" s="5"/>
      <c r="D63" s="5"/>
      <c r="E63" s="5"/>
      <c r="F63" s="5"/>
    </row>
    <row r="64" customFormat="false" ht="27.75" hidden="false" customHeight="true" outlineLevel="0" collapsed="false">
      <c r="B64" s="5" t="s">
        <v>38</v>
      </c>
      <c r="C64" s="5"/>
      <c r="D64" s="5"/>
      <c r="E64" s="5"/>
      <c r="F64" s="5"/>
    </row>
    <row r="65" customFormat="false" ht="27.75" hidden="false" customHeight="true" outlineLevel="0" collapsed="false">
      <c r="B65" s="5" t="s">
        <v>39</v>
      </c>
      <c r="C65" s="5"/>
      <c r="D65" s="5"/>
      <c r="E65" s="5"/>
      <c r="F65" s="5"/>
    </row>
    <row r="67" customFormat="false" ht="43.5" hidden="false" customHeight="true" outlineLevel="0" collapsed="false">
      <c r="B67" s="23" t="s">
        <v>40</v>
      </c>
      <c r="C67" s="23"/>
      <c r="D67" s="23"/>
      <c r="E67" s="23"/>
      <c r="F67" s="23"/>
    </row>
  </sheetData>
  <mergeCells count="24">
    <mergeCell ref="B2:F2"/>
    <mergeCell ref="B3:F3"/>
    <mergeCell ref="B5:F5"/>
    <mergeCell ref="C6:F6"/>
    <mergeCell ref="C7:F7"/>
    <mergeCell ref="C8:F8"/>
    <mergeCell ref="C9:F9"/>
    <mergeCell ref="C10:F10"/>
    <mergeCell ref="C11:F11"/>
    <mergeCell ref="B13:F13"/>
    <mergeCell ref="D16:F16"/>
    <mergeCell ref="B18:F18"/>
    <mergeCell ref="B19:F19"/>
    <mergeCell ref="B29:F29"/>
    <mergeCell ref="B39:F39"/>
    <mergeCell ref="B49:F49"/>
    <mergeCell ref="B59:F59"/>
    <mergeCell ref="B60:F60"/>
    <mergeCell ref="B61:F61"/>
    <mergeCell ref="B62:F62"/>
    <mergeCell ref="B63:F63"/>
    <mergeCell ref="B64:F64"/>
    <mergeCell ref="B65:F65"/>
    <mergeCell ref="B67:F67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2026-07-07T10:54:39Z</dcterms:created>
  <dc:creator>openpyxl</dc:creator>
  <dc:description/>
  <dc:language>en-US</dc:language>
  <cp:lastModifiedBy/>
  <dcterms:modified xsi:type="dcterms:W3CDTF">2026-07-07T10:54:39Z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